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ipczyńska 2017\SIL\2021\"/>
    </mc:Choice>
  </mc:AlternateContent>
  <bookViews>
    <workbookView xWindow="-15" yWindow="-15" windowWidth="11610" windowHeight="9675"/>
  </bookViews>
  <sheets>
    <sheet name="Zest. wniosków SIL w 2021 roku" sheetId="3" r:id="rId1"/>
  </sheets>
  <definedNames>
    <definedName name="Nakłady_budżetowe" comment="Nakłady budżetowe przewidziane na dofinansowanie przez Gminę Miasto Szczecin w 2021 roku">'Zest. wniosków SIL w 2021 roku'!$B$3</definedName>
    <definedName name="_xlnm.Print_Area" localSheetId="0">'Zest. wniosków SIL w 2021 roku'!$A$1:$F$15</definedName>
    <definedName name="Podstawa_prawna" comment="Podstawa prawna realizacji Programu Inicjatyw Lokalnych">'Zest. wniosków SIL w 2021 roku'!$B$12</definedName>
    <definedName name="Zestawienie_wniosków_przewidzianych_do_realizacji_w_2021_roku_w_ramach_Programu_Społecznych_Inicjatyw_Lokalnych.">'Zest. wniosków SIL w 2021 roku'!$A$1</definedName>
  </definedNames>
  <calcPr calcId="162913"/>
</workbook>
</file>

<file path=xl/calcChain.xml><?xml version="1.0" encoding="utf-8"?>
<calcChain xmlns="http://schemas.openxmlformats.org/spreadsheetml/2006/main">
  <c r="F9" i="3" l="1"/>
  <c r="D7" i="3" l="1"/>
  <c r="F7" i="3" l="1"/>
  <c r="D8" i="3"/>
  <c r="E8" i="3"/>
  <c r="D9" i="3" l="1"/>
  <c r="E7" i="3"/>
</calcChain>
</file>

<file path=xl/sharedStrings.xml><?xml version="1.0" encoding="utf-8"?>
<sst xmlns="http://schemas.openxmlformats.org/spreadsheetml/2006/main" count="15" uniqueCount="15">
  <si>
    <t>Lp</t>
  </si>
  <si>
    <t xml:space="preserve">Nazwa inicjatora </t>
  </si>
  <si>
    <t>Nazwa zadania</t>
  </si>
  <si>
    <r>
      <t>Budowa sieci wodociągowej DN 100 L</t>
    </r>
    <r>
      <rPr>
        <sz val="12"/>
        <rFont val="Ebrima"/>
        <charset val="238"/>
      </rPr>
      <t xml:space="preserve">≈373 </t>
    </r>
    <r>
      <rPr>
        <sz val="12"/>
        <rFont val="Arial"/>
        <family val="2"/>
        <charset val="238"/>
      </rPr>
      <t>m, 
w ul. Karpackiej w Szczecinie</t>
    </r>
  </si>
  <si>
    <t>Wnioski do realizacji</t>
  </si>
  <si>
    <t>Całkowita wartość inicjatywy brutto</t>
  </si>
  <si>
    <t>Procent dofinansowania</t>
  </si>
  <si>
    <t>Razem</t>
  </si>
  <si>
    <r>
      <t>Budowa sieci wodociągowej DN 100 L</t>
    </r>
    <r>
      <rPr>
        <sz val="12"/>
        <rFont val="Ebrima"/>
        <charset val="238"/>
      </rPr>
      <t xml:space="preserve">≈213 </t>
    </r>
    <r>
      <rPr>
        <sz val="12"/>
        <rFont val="Arial"/>
        <family val="2"/>
        <charset val="238"/>
      </rPr>
      <t>m oraz DN 150  L≈391 m,
w ul. Nefrytowej w Szczecinie</t>
    </r>
  </si>
  <si>
    <t>Nakłady budżetowe: 500 000,00 zł</t>
  </si>
  <si>
    <t xml:space="preserve">* </t>
  </si>
  <si>
    <t xml:space="preserve">Kwota dofinansowania przez 
Miasto Szczecin 
nie przekracza 130 000, 00 zł (netto) *, co stanowi równowartość 159 900,00 zł (brutto) 
</t>
  </si>
  <si>
    <r>
      <t>Stowarzyszenie "</t>
    </r>
    <r>
      <rPr>
        <i/>
        <sz val="12"/>
        <rFont val="Arial"/>
        <family val="2"/>
        <charset val="238"/>
      </rPr>
      <t>Skolwińskie Wzgórza</t>
    </r>
    <r>
      <rPr>
        <sz val="12"/>
        <rFont val="Arial"/>
        <family val="2"/>
        <charset val="238"/>
      </rPr>
      <t xml:space="preserve">"
</t>
    </r>
  </si>
  <si>
    <r>
      <t>Stowarzyszenie "</t>
    </r>
    <r>
      <rPr>
        <i/>
        <sz val="12"/>
        <rFont val="Arial"/>
        <family val="2"/>
        <charset val="238"/>
      </rPr>
      <t>Nefrytowa - Skolwin</t>
    </r>
    <r>
      <rPr>
        <sz val="12"/>
        <rFont val="Arial"/>
        <family val="2"/>
        <charset val="238"/>
      </rPr>
      <t xml:space="preserve">"
</t>
    </r>
  </si>
  <si>
    <t>Ustawa z dnia 11 września 2019 r. Prawo zamówień publicznych (Dz. U. z 2019 r. poz. 2019 ze zm.) - art. 2 ust. 1 pkt 1 oraz Zarządzenie nr 328/19 Prezydenta Miasta Szczecin z dnia 26 lipca 2019 r. w sprawie Regulaminu rozpatrywania i realizacji wniosków o realizację zadania publicznego w ramach inicjatywy lokalnej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</si>
</sst>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&quot;Nakłady budżetowe -&quot;#,##0.00\ &quot;zł&quot;"/>
  </numFmts>
  <fonts count="14">
    <font>
      <sz val="11"/>
      <color theme="1"/>
      <name val="Czcionka tekstu podstawowego"/>
      <family val="2"/>
      <charset val="238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Ebrima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2" borderId="0" xfId="0" applyFont="1" applyFill="1" applyBorder="1" applyAlignment="1"/>
    <xf numFmtId="164" fontId="4" fillId="2" borderId="0" xfId="0" applyNumberFormat="1" applyFont="1" applyFill="1" applyBorder="1" applyAlignment="1">
      <alignment horizontal="left"/>
    </xf>
    <xf numFmtId="10" fontId="1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0" fontId="4" fillId="2" borderId="0" xfId="0" applyNumberFormat="1" applyFont="1" applyFill="1" applyBorder="1" applyAlignment="1"/>
    <xf numFmtId="0" fontId="7" fillId="0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7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/>
    <xf numFmtId="8" fontId="1" fillId="2" borderId="0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4" fontId="7" fillId="0" borderId="6" xfId="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0" borderId="9" xfId="0" applyFont="1" applyBorder="1"/>
    <xf numFmtId="4" fontId="9" fillId="0" borderId="9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0" fontId="9" fillId="0" borderId="5" xfId="0" applyFont="1" applyBorder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</cellXfs>
  <cellStyles count="1">
    <cellStyle name="Normalny" xfId="0" builtinId="0"/>
  </cellStyles>
  <dxfs count="1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estawienie_wniosków_w_2021_roku" displayName="Zestawienie_wniosków_w_2021_roku" ref="A5:F9" totalsRowShown="0" tableBorderDxfId="0">
  <autoFilter ref="A5:F9"/>
  <tableColumns count="6">
    <tableColumn id="1" name="Lp"/>
    <tableColumn id="2" name="Nazwa inicjatora "/>
    <tableColumn id="3" name="Nazwa zadania"/>
    <tableColumn id="4" name="Całkowita wartość inicjatywy brutto"/>
    <tableColumn id="5" name="Procent dofinansowania"/>
    <tableColumn id="6" name="Kwota dofinansowania przez _x000a_Miasto Szczecin _x000a_nie przekracza 130 000, 00 zł (netto) *, co stanowi równowartość 159 900,00 zł (brutto) _x000a_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Zestawienie wniosków przewidzianych do realizaji w 2021 roku w ramach Programu Społecznych Inicjatyw Lokalnych" altTextSummary="Tabela zawiera dwie zadania, które realizowane są w ramach Programu Społecznych Inicjatyw Lokalnych w 2021 roku - ich nazwy, całkowite wartości brutto, procent dofinansowania Gminy Miasto Szczecin i kwotę dofinansowania przez Miasto Szczecin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70" zoomScaleNormal="70" workbookViewId="0">
      <selection sqref="A1:F1"/>
    </sheetView>
  </sheetViews>
  <sheetFormatPr defaultColWidth="9" defaultRowHeight="14.25"/>
  <cols>
    <col min="1" max="1" width="5.625" style="1" customWidth="1"/>
    <col min="2" max="2" width="35.875" style="1" customWidth="1"/>
    <col min="3" max="3" width="46.125" style="1" customWidth="1"/>
    <col min="4" max="4" width="35.375" style="1" customWidth="1"/>
    <col min="5" max="5" width="25.375" style="1" customWidth="1"/>
    <col min="6" max="6" width="43.125" style="1" customWidth="1"/>
    <col min="7" max="16384" width="9" style="1"/>
  </cols>
  <sheetData>
    <row r="1" spans="1:6" ht="20.25" customHeight="1">
      <c r="A1" s="47"/>
      <c r="B1" s="47"/>
      <c r="C1" s="47"/>
      <c r="D1" s="47"/>
      <c r="E1" s="47"/>
      <c r="F1" s="47"/>
    </row>
    <row r="2" spans="1:6" ht="20.25">
      <c r="A2" s="17"/>
      <c r="B2" s="17"/>
      <c r="C2" s="17"/>
      <c r="D2" s="17"/>
      <c r="E2" s="17"/>
      <c r="F2" s="17"/>
    </row>
    <row r="3" spans="1:6" ht="20.25">
      <c r="A3" s="2"/>
      <c r="B3" s="3" t="s">
        <v>9</v>
      </c>
      <c r="C3" s="21"/>
      <c r="D3" s="4"/>
      <c r="E3" s="4"/>
      <c r="F3" s="4"/>
    </row>
    <row r="4" spans="1:6" ht="18">
      <c r="A4" s="5"/>
      <c r="B4" s="6"/>
      <c r="C4" s="7"/>
      <c r="D4" s="8"/>
      <c r="E4" s="8"/>
      <c r="F4" s="8"/>
    </row>
    <row r="5" spans="1:6" ht="74.25" customHeight="1">
      <c r="A5" s="34" t="s">
        <v>0</v>
      </c>
      <c r="B5" s="35" t="s">
        <v>1</v>
      </c>
      <c r="C5" s="35" t="s">
        <v>2</v>
      </c>
      <c r="D5" s="36" t="s">
        <v>5</v>
      </c>
      <c r="E5" s="37" t="s">
        <v>6</v>
      </c>
      <c r="F5" s="38" t="s">
        <v>11</v>
      </c>
    </row>
    <row r="6" spans="1:6" ht="15.75" thickBot="1">
      <c r="A6" s="28" t="s">
        <v>4</v>
      </c>
      <c r="B6" s="22"/>
      <c r="C6" s="10"/>
      <c r="D6" s="11"/>
      <c r="E6" s="25"/>
      <c r="F6" s="31"/>
    </row>
    <row r="7" spans="1:6" ht="60">
      <c r="A7" s="29">
        <v>1</v>
      </c>
      <c r="B7" s="23" t="s">
        <v>12</v>
      </c>
      <c r="C7" s="9" t="s">
        <v>3</v>
      </c>
      <c r="D7" s="13">
        <f>217298.5+7500+1500+1000</f>
        <v>227298.5</v>
      </c>
      <c r="E7" s="26">
        <f>F7*100/D7</f>
        <v>50</v>
      </c>
      <c r="F7" s="32">
        <f>D7/2</f>
        <v>113649.25</v>
      </c>
    </row>
    <row r="8" spans="1:6" ht="48" thickBot="1">
      <c r="A8" s="30">
        <v>2</v>
      </c>
      <c r="B8" s="24" t="s">
        <v>13</v>
      </c>
      <c r="C8" s="12" t="s">
        <v>8</v>
      </c>
      <c r="D8" s="16">
        <f>343337.34+10000+2000+1000</f>
        <v>356337.34</v>
      </c>
      <c r="E8" s="27">
        <f>F8*100/D8</f>
        <v>44.873206383591459</v>
      </c>
      <c r="F8" s="33">
        <v>159899.99</v>
      </c>
    </row>
    <row r="9" spans="1:6" ht="18.75" thickBot="1">
      <c r="A9" s="39"/>
      <c r="B9" s="40"/>
      <c r="C9" s="40" t="s">
        <v>7</v>
      </c>
      <c r="D9" s="41">
        <f>SUM(D7:D8)</f>
        <v>583635.84000000008</v>
      </c>
      <c r="E9" s="42"/>
      <c r="F9" s="43">
        <f>SUM(F7:F8)</f>
        <v>273549.24</v>
      </c>
    </row>
    <row r="10" spans="1:6" ht="18">
      <c r="A10" s="44"/>
      <c r="B10" s="44"/>
      <c r="C10" s="44"/>
      <c r="D10" s="44"/>
    </row>
    <row r="12" spans="1:6">
      <c r="A12" s="14" t="s">
        <v>10</v>
      </c>
      <c r="B12" s="19" t="s">
        <v>14</v>
      </c>
    </row>
    <row r="13" spans="1:6">
      <c r="B13" s="19"/>
    </row>
    <row r="14" spans="1:6">
      <c r="B14" s="20"/>
    </row>
    <row r="15" spans="1:6">
      <c r="B15" s="18"/>
    </row>
    <row r="18" spans="2:6">
      <c r="B18" s="14"/>
      <c r="D18" s="14"/>
    </row>
    <row r="19" spans="2:6">
      <c r="B19" s="15"/>
      <c r="D19" s="15"/>
    </row>
    <row r="20" spans="2:6" ht="15">
      <c r="F20" s="45"/>
    </row>
    <row r="21" spans="2:6">
      <c r="F21" s="46"/>
    </row>
  </sheetData>
  <pageMargins left="0.95" right="0.70866141732283472" top="0.74803149606299213" bottom="0.74803149606299213" header="0.31496062992125984" footer="0.31496062992125984"/>
  <pageSetup paperSize="9" scale="6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Zest. wniosków SIL w 2021 roku</vt:lpstr>
      <vt:lpstr>Nakłady_budżetowe</vt:lpstr>
      <vt:lpstr>'Zest. wniosków SIL w 2021 roku'!Obszar_wydruku</vt:lpstr>
      <vt:lpstr>Podstawa_prawna</vt:lpstr>
      <vt:lpstr>Zestawienie_wniosków_przewidzianych_do_realizacji_w_2021_roku_w_ramach_Programu_Społecznych_Inicjatyw_Lokalnych.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wniosków przewidzianych do realizacji w 2021 roku w ramach Programu Społecznych Inicjatyw Lokalnych w 2021 roku</dc:title>
  <dc:creator>achudom</dc:creator>
  <cp:lastModifiedBy>Ślaź Paulina</cp:lastModifiedBy>
  <cp:lastPrinted>2021-07-23T08:11:27Z</cp:lastPrinted>
  <dcterms:created xsi:type="dcterms:W3CDTF">2020-04-09T12:40:23Z</dcterms:created>
  <dcterms:modified xsi:type="dcterms:W3CDTF">2021-07-27T12:33:36Z</dcterms:modified>
</cp:coreProperties>
</file>